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unkahely\Mellékletek\Tantervmódosítások\2021. szeptemberben felvettekre érvényes\Alap\"/>
    </mc:Choice>
  </mc:AlternateContent>
  <xr:revisionPtr revIDLastSave="0" documentId="13_ncr:1_{6115187B-1FC4-4714-B68D-07C54CA33EE1}" xr6:coauthVersionLast="47" xr6:coauthVersionMax="47" xr10:uidLastSave="{00000000-0000-0000-0000-000000000000}"/>
  <bookViews>
    <workbookView xWindow="-120" yWindow="-120" windowWidth="29040" windowHeight="15840" xr2:uid="{47F7E86A-B31E-4DD9-BA91-D4E54A7C2469}"/>
  </bookViews>
  <sheets>
    <sheet name="MBA" sheetId="1" r:id="rId1"/>
  </sheets>
  <definedNames>
    <definedName name="_xlnm.Print_Titles" localSheetId="0">MBA!$1:$6</definedName>
    <definedName name="_xlnm.Print_Area" localSheetId="0">MBA!$A$1:$V$48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7" i="1"/>
  <c r="C8" i="1"/>
  <c r="D8" i="1"/>
  <c r="B8" i="1"/>
  <c r="C9" i="1"/>
  <c r="D9" i="1"/>
  <c r="B9" i="1"/>
  <c r="C10" i="1"/>
  <c r="D10" i="1"/>
  <c r="B10" i="1"/>
  <c r="C11" i="1"/>
  <c r="D11" i="1"/>
  <c r="B11" i="1"/>
  <c r="C12" i="1"/>
  <c r="D12" i="1"/>
  <c r="B12" i="1"/>
  <c r="C13" i="1"/>
  <c r="D13" i="1"/>
  <c r="B13" i="1"/>
  <c r="C14" i="1"/>
  <c r="D14" i="1"/>
  <c r="B14" i="1"/>
  <c r="C15" i="1"/>
  <c r="D15" i="1"/>
  <c r="B15" i="1"/>
  <c r="E17" i="1"/>
  <c r="E21" i="1"/>
  <c r="E22" i="1"/>
  <c r="E16" i="1"/>
  <c r="C17" i="1"/>
  <c r="D17" i="1"/>
  <c r="B17" i="1"/>
  <c r="C18" i="1"/>
  <c r="D18" i="1"/>
  <c r="B18" i="1"/>
  <c r="C19" i="1"/>
  <c r="D19" i="1"/>
  <c r="B19" i="1"/>
  <c r="C20" i="1"/>
  <c r="D20" i="1"/>
  <c r="B20" i="1"/>
  <c r="C21" i="1"/>
  <c r="D21" i="1"/>
  <c r="B21" i="1"/>
  <c r="C22" i="1"/>
  <c r="D22" i="1"/>
  <c r="B22" i="1"/>
  <c r="C23" i="1"/>
  <c r="D23" i="1"/>
  <c r="B23" i="1"/>
  <c r="E25" i="1"/>
  <c r="E26" i="1"/>
  <c r="E27" i="1"/>
  <c r="E28" i="1"/>
  <c r="E29" i="1"/>
  <c r="E30" i="1"/>
  <c r="E31" i="1"/>
  <c r="E32" i="1"/>
  <c r="E24" i="1"/>
  <c r="C25" i="1"/>
  <c r="D25" i="1"/>
  <c r="B25" i="1"/>
  <c r="C26" i="1"/>
  <c r="D26" i="1"/>
  <c r="B26" i="1"/>
  <c r="C27" i="1"/>
  <c r="D27" i="1"/>
  <c r="B27" i="1"/>
  <c r="C28" i="1"/>
  <c r="D28" i="1"/>
  <c r="B28" i="1"/>
  <c r="C29" i="1"/>
  <c r="D29" i="1"/>
  <c r="B29" i="1"/>
  <c r="C30" i="1"/>
  <c r="D30" i="1"/>
  <c r="B30" i="1"/>
  <c r="C31" i="1"/>
  <c r="D31" i="1"/>
  <c r="B31" i="1"/>
  <c r="C32" i="1"/>
  <c r="D32" i="1"/>
  <c r="B32" i="1"/>
  <c r="B33" i="1"/>
  <c r="C33" i="1"/>
  <c r="D33" i="1"/>
  <c r="E33" i="1"/>
  <c r="G33" i="1"/>
  <c r="H33" i="1"/>
  <c r="I33" i="1"/>
  <c r="J33" i="1"/>
  <c r="K33" i="1"/>
  <c r="L33" i="1"/>
  <c r="M33" i="1"/>
  <c r="N33" i="1"/>
  <c r="O33" i="1"/>
  <c r="P33" i="1"/>
  <c r="Q33" i="1"/>
  <c r="R33" i="1"/>
  <c r="S33" i="1"/>
  <c r="T33" i="1"/>
  <c r="U33" i="1"/>
  <c r="V33" i="1"/>
  <c r="C35" i="1"/>
  <c r="D35" i="1"/>
  <c r="B35" i="1"/>
  <c r="E35" i="1"/>
  <c r="C36" i="1"/>
  <c r="D36" i="1"/>
  <c r="B36" i="1"/>
  <c r="E36" i="1"/>
  <c r="C37" i="1"/>
  <c r="D37" i="1"/>
  <c r="B37" i="1"/>
  <c r="E37" i="1"/>
  <c r="C38" i="1"/>
  <c r="D38" i="1"/>
  <c r="B38" i="1"/>
  <c r="E38" i="1"/>
  <c r="C39" i="1"/>
  <c r="D39" i="1"/>
  <c r="B39" i="1"/>
  <c r="E39" i="1"/>
  <c r="B40" i="1"/>
  <c r="C40" i="1"/>
  <c r="D40" i="1"/>
  <c r="E40" i="1"/>
  <c r="G40" i="1"/>
  <c r="H40" i="1"/>
  <c r="I40" i="1"/>
  <c r="J40" i="1"/>
  <c r="K40" i="1"/>
  <c r="L40" i="1"/>
  <c r="M40" i="1"/>
  <c r="N40" i="1"/>
  <c r="O40" i="1"/>
  <c r="P40" i="1"/>
  <c r="Q40" i="1"/>
  <c r="R40" i="1"/>
  <c r="S40" i="1"/>
  <c r="T40" i="1"/>
  <c r="U40" i="1"/>
  <c r="V40" i="1"/>
  <c r="B41" i="1"/>
  <c r="C41" i="1"/>
  <c r="D41" i="1"/>
  <c r="E41" i="1"/>
  <c r="C43" i="1"/>
  <c r="D43" i="1"/>
  <c r="B43" i="1"/>
</calcChain>
</file>

<file path=xl/sharedStrings.xml><?xml version="1.0" encoding="utf-8"?>
<sst xmlns="http://schemas.openxmlformats.org/spreadsheetml/2006/main" count="91" uniqueCount="52">
  <si>
    <t>V =Vizsga típusa</t>
  </si>
  <si>
    <t>GY = gyakorlati óra</t>
  </si>
  <si>
    <t>E = elméleti óra</t>
  </si>
  <si>
    <t>magyarázat</t>
  </si>
  <si>
    <t>Összesen</t>
  </si>
  <si>
    <t>G</t>
  </si>
  <si>
    <t>Diplomadolgozat 3</t>
  </si>
  <si>
    <t>Diplomadolgozat 2</t>
  </si>
  <si>
    <t>Diplomadolgozat 1</t>
  </si>
  <si>
    <t>K</t>
  </si>
  <si>
    <t>szabadon választható 2. tárgy</t>
  </si>
  <si>
    <t>szabadon választható 1. tárgy</t>
  </si>
  <si>
    <t>Világgazdasági és integrációs folyamatok</t>
  </si>
  <si>
    <t>Nemzetközi menedzsment</t>
  </si>
  <si>
    <t>Kontrolling</t>
  </si>
  <si>
    <t>Környezetmenedzsment</t>
  </si>
  <si>
    <t>Üzleti etika</t>
  </si>
  <si>
    <t>Minőségmenedzsment</t>
  </si>
  <si>
    <t>Vezetői kompetenciafejlesztés</t>
  </si>
  <si>
    <t>Üzleti kommunikáció</t>
  </si>
  <si>
    <t>Specializált szakmai ismeretek</t>
  </si>
  <si>
    <t>Haladó stratégiai menedzsment</t>
  </si>
  <si>
    <t>Vállalati gazdaságtan</t>
  </si>
  <si>
    <t>Változás- és tudásmenedzsment</t>
  </si>
  <si>
    <t>Stratégiai emberi erőforrás menedzsment</t>
  </si>
  <si>
    <t>Projektmenedzsment</t>
  </si>
  <si>
    <t>Üzleti digitalizáció és informatika</t>
  </si>
  <si>
    <t>Gazdasági és versenyjog</t>
  </si>
  <si>
    <t>Gazdaságtani, menedzsment szakmai ismeretek</t>
  </si>
  <si>
    <t>Haladó pénzügyek</t>
  </si>
  <si>
    <t>Marketing menedzsment</t>
  </si>
  <si>
    <t>Termelés- és folyamatmenedzsment</t>
  </si>
  <si>
    <t>Szervezetelmélet és szervezeti magatartás</t>
  </si>
  <si>
    <t>Számvitel vezetőknek</t>
  </si>
  <si>
    <t>Kutatásmódszertan</t>
  </si>
  <si>
    <t>Kvantitatív ismeretek</t>
  </si>
  <si>
    <t>Vezetői közgazdaságtan</t>
  </si>
  <si>
    <t>Közgazdaságtani, módszertani és üzleti ismeretek</t>
  </si>
  <si>
    <t>Kredit</t>
  </si>
  <si>
    <t>V</t>
  </si>
  <si>
    <t>GY</t>
  </si>
  <si>
    <t>E</t>
  </si>
  <si>
    <t>II.</t>
  </si>
  <si>
    <t>I.</t>
  </si>
  <si>
    <t>KREDIT = (a+b)/30</t>
  </si>
  <si>
    <t>GYAKORLAT</t>
  </si>
  <si>
    <t>ELMÉLET</t>
  </si>
  <si>
    <t>ÖSSZES</t>
  </si>
  <si>
    <t>ÉVEK, FÉLÉVEK, TANÍTÁSI HETEK SZÁMA HETI ÓRASZÁM</t>
  </si>
  <si>
    <t>Egymásra-épülés</t>
  </si>
  <si>
    <t>TANTÁRGYAK ÓRASZÁMA</t>
  </si>
  <si>
    <t>TANTÁRGY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</si>
</sst>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04"/>
    </font>
    <font>
      <b/>
      <sz val="8"/>
      <name val="Times New Roman"/>
      <family val="1"/>
    </font>
    <font>
      <b/>
      <i/>
      <sz val="10"/>
      <name val="Courier New"/>
      <family val="3"/>
    </font>
    <font>
      <b/>
      <i/>
      <sz val="8"/>
      <name val="Courier New"/>
      <family val="3"/>
    </font>
    <font>
      <i/>
      <sz val="8"/>
      <name val="Times New Roman"/>
      <family val="1"/>
      <charset val="238"/>
    </font>
    <font>
      <b/>
      <i/>
      <sz val="8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  <charset val="238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 applyAlignment="1">
      <alignment horizontal="center" vertical="center" wrapText="1"/>
    </xf>
    <xf numFmtId="9" fontId="1" fillId="0" borderId="0" xfId="1" applyNumberFormat="1"/>
    <xf numFmtId="0" fontId="3" fillId="0" borderId="1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wrapText="1"/>
    </xf>
    <xf numFmtId="0" fontId="3" fillId="0" borderId="1" xfId="1" applyFont="1" applyBorder="1" applyAlignment="1">
      <alignment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9" fillId="0" borderId="1" xfId="1" applyFont="1" applyBorder="1"/>
    <xf numFmtId="0" fontId="6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wrapText="1"/>
    </xf>
    <xf numFmtId="0" fontId="10" fillId="0" borderId="1" xfId="1" applyFont="1" applyBorder="1" applyAlignment="1">
      <alignment horizontal="center" vertical="center" wrapText="1"/>
    </xf>
    <xf numFmtId="0" fontId="11" fillId="0" borderId="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 wrapText="1"/>
    </xf>
    <xf numFmtId="0" fontId="11" fillId="0" borderId="1" xfId="1" applyFont="1" applyBorder="1" applyAlignment="1">
      <alignment vertical="center" wrapText="1"/>
    </xf>
    <xf numFmtId="0" fontId="1" fillId="0" borderId="1" xfId="1" applyBorder="1"/>
    <xf numFmtId="0" fontId="9" fillId="0" borderId="1" xfId="1" applyFont="1" applyBorder="1" applyAlignment="1">
      <alignment wrapText="1"/>
    </xf>
    <xf numFmtId="0" fontId="9" fillId="0" borderId="1" xfId="1" applyFont="1" applyBorder="1" applyAlignment="1">
      <alignment horizontal="center" vertical="center" wrapText="1"/>
    </xf>
    <xf numFmtId="0" fontId="13" fillId="0" borderId="1" xfId="1" applyFont="1" applyBorder="1"/>
    <xf numFmtId="0" fontId="10" fillId="0" borderId="1" xfId="1" applyFont="1" applyBorder="1" applyAlignment="1">
      <alignment horizontal="center" wrapText="1"/>
    </xf>
    <xf numFmtId="0" fontId="8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8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textRotation="90" wrapText="1"/>
    </xf>
    <xf numFmtId="0" fontId="14" fillId="0" borderId="1" xfId="1" applyFont="1" applyBorder="1" applyAlignment="1">
      <alignment horizontal="left"/>
    </xf>
    <xf numFmtId="0" fontId="12" fillId="0" borderId="1" xfId="1" applyFont="1" applyBorder="1" applyAlignment="1">
      <alignment horizontal="left" wrapText="1"/>
    </xf>
    <xf numFmtId="0" fontId="12" fillId="0" borderId="1" xfId="1" applyFont="1" applyBorder="1" applyAlignment="1">
      <alignment horizontal="left"/>
    </xf>
    <xf numFmtId="0" fontId="1" fillId="0" borderId="1" xfId="1" applyBorder="1"/>
    <xf numFmtId="0" fontId="8" fillId="0" borderId="1" xfId="1" applyFont="1" applyBorder="1" applyAlignment="1">
      <alignment horizontal="center" vertical="center" textRotation="90" wrapText="1"/>
    </xf>
  </cellXfs>
  <cellStyles count="2">
    <cellStyle name="Normál" xfId="0" builtinId="0"/>
    <cellStyle name="Normál 3" xfId="1" xr:uid="{9C55BE59-61BB-4E6F-8F07-6BA66C3D11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D3F29C-4305-4532-A441-A700748DA0F2}">
  <sheetPr>
    <pageSetUpPr fitToPage="1"/>
  </sheetPr>
  <dimension ref="A1:V48"/>
  <sheetViews>
    <sheetView tabSelected="1" view="pageBreakPreview" zoomScale="130" zoomScaleNormal="130" zoomScaleSheetLayoutView="130" workbookViewId="0">
      <pane ySplit="6" topLeftCell="A7" activePane="bottomLeft" state="frozen"/>
      <selection activeCell="D97" sqref="D97"/>
      <selection pane="bottomLeft" activeCell="X23" sqref="X23"/>
    </sheetView>
  </sheetViews>
  <sheetFormatPr defaultColWidth="8.85546875" defaultRowHeight="12.75" x14ac:dyDescent="0.2"/>
  <cols>
    <col min="1" max="1" width="39" style="1" customWidth="1"/>
    <col min="2" max="2" width="6.5703125" style="1" customWidth="1"/>
    <col min="3" max="3" width="6.28515625" style="1" customWidth="1"/>
    <col min="4" max="4" width="6.5703125" style="1" customWidth="1"/>
    <col min="5" max="5" width="6.42578125" style="1" customWidth="1"/>
    <col min="6" max="6" width="16.28515625" style="1" customWidth="1"/>
    <col min="7" max="7" width="3.5703125" style="1" customWidth="1"/>
    <col min="8" max="8" width="3.85546875" style="1" customWidth="1"/>
    <col min="9" max="9" width="3.42578125" style="1" customWidth="1"/>
    <col min="10" max="10" width="5.140625" style="1" customWidth="1"/>
    <col min="11" max="12" width="3.85546875" style="1" customWidth="1"/>
    <col min="13" max="13" width="4.140625" style="1" customWidth="1"/>
    <col min="14" max="14" width="4.5703125" style="1" customWidth="1"/>
    <col min="15" max="16" width="3.85546875" style="1" customWidth="1"/>
    <col min="17" max="17" width="4" style="1" customWidth="1"/>
    <col min="18" max="18" width="5.140625" style="1" customWidth="1"/>
    <col min="19" max="20" width="3.85546875" style="1" customWidth="1"/>
    <col min="21" max="21" width="4.140625" style="1" customWidth="1"/>
    <col min="22" max="22" width="5.140625" style="1" customWidth="1"/>
    <col min="23" max="16384" width="8.85546875" style="1"/>
  </cols>
  <sheetData>
    <row r="1" spans="1:22" ht="12.75" customHeight="1" x14ac:dyDescent="0.2">
      <c r="A1" s="27" t="s">
        <v>51</v>
      </c>
      <c r="B1" s="27" t="s">
        <v>50</v>
      </c>
      <c r="C1" s="28"/>
      <c r="D1" s="28"/>
      <c r="E1" s="28"/>
      <c r="F1" s="28" t="s">
        <v>49</v>
      </c>
      <c r="G1" s="29" t="s">
        <v>48</v>
      </c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</row>
    <row r="2" spans="1:22" x14ac:dyDescent="0.2">
      <c r="A2" s="27"/>
      <c r="B2" s="28"/>
      <c r="C2" s="28"/>
      <c r="D2" s="28"/>
      <c r="E2" s="28"/>
      <c r="F2" s="28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</row>
    <row r="3" spans="1:22" ht="12.75" customHeight="1" x14ac:dyDescent="0.2">
      <c r="A3" s="27"/>
      <c r="B3" s="35" t="s">
        <v>47</v>
      </c>
      <c r="C3" s="35" t="s">
        <v>46</v>
      </c>
      <c r="D3" s="35" t="s">
        <v>45</v>
      </c>
      <c r="E3" s="30" t="s">
        <v>44</v>
      </c>
      <c r="F3" s="28"/>
      <c r="G3" s="27" t="s">
        <v>43</v>
      </c>
      <c r="H3" s="27"/>
      <c r="I3" s="27"/>
      <c r="J3" s="27"/>
      <c r="K3" s="27"/>
      <c r="L3" s="27"/>
      <c r="M3" s="27"/>
      <c r="N3" s="27"/>
      <c r="O3" s="27" t="s">
        <v>42</v>
      </c>
      <c r="P3" s="27"/>
      <c r="Q3" s="27"/>
      <c r="R3" s="27"/>
      <c r="S3" s="27"/>
      <c r="T3" s="27"/>
      <c r="U3" s="27"/>
      <c r="V3" s="27"/>
    </row>
    <row r="4" spans="1:22" x14ac:dyDescent="0.2">
      <c r="A4" s="27"/>
      <c r="B4" s="35"/>
      <c r="C4" s="35"/>
      <c r="D4" s="35"/>
      <c r="E4" s="30"/>
      <c r="F4" s="28"/>
      <c r="G4" s="27">
        <v>1</v>
      </c>
      <c r="H4" s="27"/>
      <c r="I4" s="27"/>
      <c r="J4" s="27"/>
      <c r="K4" s="27">
        <v>2</v>
      </c>
      <c r="L4" s="27"/>
      <c r="M4" s="27"/>
      <c r="N4" s="27"/>
      <c r="O4" s="27">
        <v>3</v>
      </c>
      <c r="P4" s="27"/>
      <c r="Q4" s="27"/>
      <c r="R4" s="27"/>
      <c r="S4" s="27">
        <v>4</v>
      </c>
      <c r="T4" s="27"/>
      <c r="U4" s="27"/>
      <c r="V4" s="27"/>
    </row>
    <row r="5" spans="1:22" x14ac:dyDescent="0.2">
      <c r="A5" s="27"/>
      <c r="B5" s="35"/>
      <c r="C5" s="35"/>
      <c r="D5" s="35"/>
      <c r="E5" s="30"/>
      <c r="F5" s="28"/>
      <c r="G5" s="27">
        <v>15</v>
      </c>
      <c r="H5" s="27"/>
      <c r="I5" s="27"/>
      <c r="J5" s="27"/>
      <c r="K5" s="27">
        <v>15</v>
      </c>
      <c r="L5" s="27"/>
      <c r="M5" s="27"/>
      <c r="N5" s="27"/>
      <c r="O5" s="27">
        <v>15</v>
      </c>
      <c r="P5" s="27"/>
      <c r="Q5" s="27"/>
      <c r="R5" s="27"/>
      <c r="S5" s="27">
        <v>15</v>
      </c>
      <c r="T5" s="27"/>
      <c r="U5" s="27"/>
      <c r="V5" s="27"/>
    </row>
    <row r="6" spans="1:22" ht="27" customHeight="1" x14ac:dyDescent="0.2">
      <c r="A6" s="27"/>
      <c r="B6" s="35"/>
      <c r="C6" s="35"/>
      <c r="D6" s="35"/>
      <c r="E6" s="30"/>
      <c r="F6" s="28"/>
      <c r="G6" s="11" t="s">
        <v>41</v>
      </c>
      <c r="H6" s="11" t="s">
        <v>40</v>
      </c>
      <c r="I6" s="11" t="s">
        <v>39</v>
      </c>
      <c r="J6" s="11" t="s">
        <v>38</v>
      </c>
      <c r="K6" s="11" t="s">
        <v>41</v>
      </c>
      <c r="L6" s="11" t="s">
        <v>40</v>
      </c>
      <c r="M6" s="11" t="s">
        <v>39</v>
      </c>
      <c r="N6" s="11" t="s">
        <v>38</v>
      </c>
      <c r="O6" s="11" t="s">
        <v>41</v>
      </c>
      <c r="P6" s="11" t="s">
        <v>40</v>
      </c>
      <c r="Q6" s="11" t="s">
        <v>39</v>
      </c>
      <c r="R6" s="11" t="s">
        <v>38</v>
      </c>
      <c r="S6" s="11" t="s">
        <v>41</v>
      </c>
      <c r="T6" s="11" t="s">
        <v>40</v>
      </c>
      <c r="U6" s="11" t="s">
        <v>39</v>
      </c>
      <c r="V6" s="11" t="s">
        <v>38</v>
      </c>
    </row>
    <row r="7" spans="1:22" x14ac:dyDescent="0.2">
      <c r="A7" s="31" t="s">
        <v>37</v>
      </c>
      <c r="B7" s="31"/>
      <c r="C7" s="31"/>
      <c r="D7" s="31"/>
      <c r="E7" s="26">
        <f>SUM(E8:E15)</f>
        <v>38</v>
      </c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</row>
    <row r="8" spans="1:22" x14ac:dyDescent="0.2">
      <c r="A8" s="21" t="s">
        <v>36</v>
      </c>
      <c r="B8" s="11">
        <f t="shared" ref="B8:B15" si="0">C8+D8</f>
        <v>300</v>
      </c>
      <c r="C8" s="11">
        <f t="shared" ref="C8:D15" si="1">(G8+K8+O8+S8)*15</f>
        <v>150</v>
      </c>
      <c r="D8" s="11">
        <f t="shared" si="1"/>
        <v>150</v>
      </c>
      <c r="E8" s="5">
        <f t="shared" ref="E8:E15" si="2">+J8+N8+R8+V8</f>
        <v>5</v>
      </c>
      <c r="F8" s="11"/>
      <c r="G8" s="19">
        <v>10</v>
      </c>
      <c r="H8" s="19">
        <v>10</v>
      </c>
      <c r="I8" s="19" t="s">
        <v>9</v>
      </c>
      <c r="J8" s="19">
        <v>5</v>
      </c>
      <c r="K8" s="19"/>
      <c r="L8" s="19"/>
      <c r="M8" s="19"/>
      <c r="N8" s="19"/>
      <c r="O8" s="11"/>
      <c r="P8" s="11"/>
      <c r="Q8" s="11"/>
      <c r="R8" s="11"/>
      <c r="S8" s="11"/>
      <c r="T8" s="11"/>
      <c r="U8" s="11"/>
      <c r="V8" s="11"/>
    </row>
    <row r="9" spans="1:22" x14ac:dyDescent="0.2">
      <c r="A9" s="21" t="s">
        <v>35</v>
      </c>
      <c r="B9" s="11">
        <f t="shared" si="0"/>
        <v>300</v>
      </c>
      <c r="C9" s="11">
        <f t="shared" si="1"/>
        <v>150</v>
      </c>
      <c r="D9" s="11">
        <f t="shared" si="1"/>
        <v>150</v>
      </c>
      <c r="E9" s="5">
        <f t="shared" si="2"/>
        <v>5</v>
      </c>
      <c r="F9" s="11"/>
      <c r="G9" s="19">
        <v>10</v>
      </c>
      <c r="H9" s="19">
        <v>10</v>
      </c>
      <c r="I9" s="19" t="s">
        <v>9</v>
      </c>
      <c r="J9" s="19">
        <v>5</v>
      </c>
      <c r="K9" s="19"/>
      <c r="L9" s="19"/>
      <c r="M9" s="19"/>
      <c r="N9" s="19"/>
      <c r="O9" s="11"/>
      <c r="P9" s="11"/>
      <c r="Q9" s="11"/>
      <c r="R9" s="11"/>
      <c r="S9" s="11"/>
      <c r="T9" s="11"/>
      <c r="U9" s="11"/>
      <c r="V9" s="11"/>
    </row>
    <row r="10" spans="1:22" ht="12.75" customHeight="1" x14ac:dyDescent="0.2">
      <c r="A10" s="21" t="s">
        <v>34</v>
      </c>
      <c r="B10" s="11">
        <f t="shared" si="0"/>
        <v>150</v>
      </c>
      <c r="C10" s="11">
        <f t="shared" si="1"/>
        <v>0</v>
      </c>
      <c r="D10" s="11">
        <f t="shared" si="1"/>
        <v>150</v>
      </c>
      <c r="E10" s="5">
        <f t="shared" si="2"/>
        <v>3</v>
      </c>
      <c r="F10" s="11"/>
      <c r="G10" s="19">
        <v>0</v>
      </c>
      <c r="H10" s="19">
        <v>10</v>
      </c>
      <c r="I10" s="19" t="s">
        <v>5</v>
      </c>
      <c r="J10" s="19">
        <v>3</v>
      </c>
      <c r="K10" s="19"/>
      <c r="L10" s="19"/>
      <c r="M10" s="19"/>
      <c r="N10" s="19"/>
      <c r="O10" s="11"/>
      <c r="P10" s="11"/>
      <c r="Q10" s="11"/>
      <c r="R10" s="11"/>
      <c r="S10" s="11"/>
      <c r="T10" s="11"/>
      <c r="U10" s="11"/>
      <c r="V10" s="11"/>
    </row>
    <row r="11" spans="1:22" ht="12.75" customHeight="1" x14ac:dyDescent="0.2">
      <c r="A11" s="21" t="s">
        <v>33</v>
      </c>
      <c r="B11" s="11">
        <f t="shared" si="0"/>
        <v>300</v>
      </c>
      <c r="C11" s="11">
        <f t="shared" si="1"/>
        <v>150</v>
      </c>
      <c r="D11" s="11">
        <f t="shared" si="1"/>
        <v>150</v>
      </c>
      <c r="E11" s="5">
        <f t="shared" si="2"/>
        <v>5</v>
      </c>
      <c r="F11" s="11"/>
      <c r="G11" s="19">
        <v>10</v>
      </c>
      <c r="H11" s="19">
        <v>10</v>
      </c>
      <c r="I11" s="19" t="s">
        <v>9</v>
      </c>
      <c r="J11" s="19">
        <v>5</v>
      </c>
      <c r="K11" s="19"/>
      <c r="L11" s="19"/>
      <c r="M11" s="19"/>
      <c r="N11" s="19"/>
      <c r="O11" s="11"/>
      <c r="P11" s="11"/>
      <c r="Q11" s="11"/>
      <c r="R11" s="11"/>
      <c r="S11" s="11"/>
      <c r="T11" s="11"/>
      <c r="U11" s="11"/>
      <c r="V11" s="11"/>
    </row>
    <row r="12" spans="1:22" ht="15.75" x14ac:dyDescent="0.25">
      <c r="A12" s="21" t="s">
        <v>32</v>
      </c>
      <c r="B12" s="11">
        <f t="shared" si="0"/>
        <v>300</v>
      </c>
      <c r="C12" s="11">
        <f t="shared" si="1"/>
        <v>150</v>
      </c>
      <c r="D12" s="11">
        <f t="shared" si="1"/>
        <v>150</v>
      </c>
      <c r="E12" s="5">
        <f t="shared" si="2"/>
        <v>5</v>
      </c>
      <c r="F12" s="25"/>
      <c r="G12" s="19">
        <v>10</v>
      </c>
      <c r="H12" s="19">
        <v>10</v>
      </c>
      <c r="I12" s="19" t="s">
        <v>5</v>
      </c>
      <c r="J12" s="19">
        <v>5</v>
      </c>
      <c r="K12" s="19"/>
      <c r="L12" s="19"/>
      <c r="M12" s="19"/>
      <c r="N12" s="19"/>
      <c r="O12" s="11"/>
      <c r="P12" s="11"/>
      <c r="Q12" s="11"/>
      <c r="R12" s="11"/>
      <c r="S12" s="11"/>
      <c r="T12" s="11"/>
      <c r="U12" s="11"/>
      <c r="V12" s="11"/>
    </row>
    <row r="13" spans="1:22" x14ac:dyDescent="0.2">
      <c r="A13" s="21" t="s">
        <v>31</v>
      </c>
      <c r="B13" s="11">
        <f t="shared" si="0"/>
        <v>300</v>
      </c>
      <c r="C13" s="11">
        <f t="shared" si="1"/>
        <v>150</v>
      </c>
      <c r="D13" s="11">
        <f t="shared" si="1"/>
        <v>150</v>
      </c>
      <c r="E13" s="5">
        <f t="shared" si="2"/>
        <v>5</v>
      </c>
      <c r="F13" s="14"/>
      <c r="G13" s="19">
        <v>10</v>
      </c>
      <c r="H13" s="19">
        <v>10</v>
      </c>
      <c r="I13" s="19" t="s">
        <v>9</v>
      </c>
      <c r="J13" s="19">
        <v>5</v>
      </c>
      <c r="K13" s="19"/>
      <c r="L13" s="19"/>
      <c r="M13" s="19"/>
      <c r="N13" s="19"/>
      <c r="O13" s="11"/>
      <c r="P13" s="11"/>
      <c r="Q13" s="11"/>
      <c r="R13" s="11"/>
      <c r="S13" s="11"/>
      <c r="T13" s="11"/>
      <c r="U13" s="11"/>
      <c r="V13" s="11"/>
    </row>
    <row r="14" spans="1:22" x14ac:dyDescent="0.2">
      <c r="A14" s="21" t="s">
        <v>30</v>
      </c>
      <c r="B14" s="11">
        <f t="shared" si="0"/>
        <v>300</v>
      </c>
      <c r="C14" s="11">
        <f t="shared" si="1"/>
        <v>150</v>
      </c>
      <c r="D14" s="11">
        <f t="shared" si="1"/>
        <v>150</v>
      </c>
      <c r="E14" s="5">
        <f t="shared" si="2"/>
        <v>5</v>
      </c>
      <c r="F14" s="24"/>
      <c r="G14" s="19"/>
      <c r="H14" s="19"/>
      <c r="I14" s="19"/>
      <c r="J14" s="19"/>
      <c r="K14" s="19">
        <v>10</v>
      </c>
      <c r="L14" s="19">
        <v>10</v>
      </c>
      <c r="M14" s="19" t="s">
        <v>9</v>
      </c>
      <c r="N14" s="19">
        <v>5</v>
      </c>
      <c r="O14" s="11"/>
      <c r="P14" s="11"/>
      <c r="Q14" s="11"/>
      <c r="R14" s="11"/>
      <c r="S14" s="11"/>
      <c r="T14" s="11"/>
      <c r="U14" s="11"/>
      <c r="V14" s="11"/>
    </row>
    <row r="15" spans="1:22" x14ac:dyDescent="0.2">
      <c r="A15" s="21" t="s">
        <v>29</v>
      </c>
      <c r="B15" s="11">
        <f t="shared" si="0"/>
        <v>300</v>
      </c>
      <c r="C15" s="11">
        <f t="shared" si="1"/>
        <v>150</v>
      </c>
      <c r="D15" s="11">
        <f t="shared" si="1"/>
        <v>150</v>
      </c>
      <c r="E15" s="5">
        <f t="shared" si="2"/>
        <v>5</v>
      </c>
      <c r="F15" s="24"/>
      <c r="G15" s="19"/>
      <c r="H15" s="19"/>
      <c r="I15" s="19"/>
      <c r="J15" s="19"/>
      <c r="K15" s="19">
        <v>10</v>
      </c>
      <c r="L15" s="19">
        <v>10</v>
      </c>
      <c r="M15" s="19" t="s">
        <v>9</v>
      </c>
      <c r="N15" s="19">
        <v>5</v>
      </c>
      <c r="O15" s="11"/>
      <c r="P15" s="11"/>
      <c r="Q15" s="11"/>
      <c r="R15" s="11"/>
      <c r="S15" s="11"/>
      <c r="T15" s="11"/>
      <c r="U15" s="11"/>
      <c r="V15" s="11"/>
    </row>
    <row r="16" spans="1:22" ht="15.75" x14ac:dyDescent="0.25">
      <c r="A16" s="32" t="s">
        <v>28</v>
      </c>
      <c r="B16" s="32"/>
      <c r="C16" s="32"/>
      <c r="D16" s="32"/>
      <c r="E16" s="18">
        <f>SUM(E17:E23)</f>
        <v>27</v>
      </c>
      <c r="F16" s="23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1:22" x14ac:dyDescent="0.2">
      <c r="A17" s="21" t="s">
        <v>27</v>
      </c>
      <c r="B17" s="11">
        <f t="shared" ref="B17:B23" si="3">SUM(C17:D17)</f>
        <v>225</v>
      </c>
      <c r="C17" s="11">
        <f t="shared" ref="C17:D23" si="4">(G17+K17+O17+S17)*15</f>
        <v>150</v>
      </c>
      <c r="D17" s="11">
        <f t="shared" si="4"/>
        <v>75</v>
      </c>
      <c r="E17" s="5">
        <f>+J17+N17+R17+V17</f>
        <v>4</v>
      </c>
      <c r="F17" s="23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>
        <v>10</v>
      </c>
      <c r="T17" s="19">
        <v>5</v>
      </c>
      <c r="U17" s="19" t="s">
        <v>9</v>
      </c>
      <c r="V17" s="19">
        <v>4</v>
      </c>
    </row>
    <row r="18" spans="1:22" x14ac:dyDescent="0.2">
      <c r="A18" s="21" t="s">
        <v>26</v>
      </c>
      <c r="B18" s="11">
        <f t="shared" si="3"/>
        <v>300</v>
      </c>
      <c r="C18" s="11">
        <f t="shared" si="4"/>
        <v>150</v>
      </c>
      <c r="D18" s="11">
        <f t="shared" si="4"/>
        <v>150</v>
      </c>
      <c r="E18" s="5">
        <v>4</v>
      </c>
      <c r="F18" s="23"/>
      <c r="G18" s="19"/>
      <c r="H18" s="19"/>
      <c r="I18" s="19"/>
      <c r="J18" s="19"/>
      <c r="K18" s="19">
        <v>10</v>
      </c>
      <c r="L18" s="19">
        <v>10</v>
      </c>
      <c r="M18" s="19" t="s">
        <v>5</v>
      </c>
      <c r="N18" s="19">
        <v>5</v>
      </c>
      <c r="O18" s="19"/>
      <c r="P18" s="19"/>
      <c r="Q18" s="19"/>
      <c r="R18" s="19"/>
      <c r="S18" s="19"/>
      <c r="T18" s="19"/>
      <c r="U18" s="19"/>
      <c r="V18" s="19"/>
    </row>
    <row r="19" spans="1:22" x14ac:dyDescent="0.2">
      <c r="A19" s="21" t="s">
        <v>25</v>
      </c>
      <c r="B19" s="11">
        <f t="shared" si="3"/>
        <v>225</v>
      </c>
      <c r="C19" s="11">
        <f t="shared" si="4"/>
        <v>75</v>
      </c>
      <c r="D19" s="11">
        <f t="shared" si="4"/>
        <v>150</v>
      </c>
      <c r="E19" s="5">
        <v>4</v>
      </c>
      <c r="F19" s="23"/>
      <c r="G19" s="19"/>
      <c r="H19" s="19"/>
      <c r="I19" s="19"/>
      <c r="J19" s="19"/>
      <c r="K19" s="19">
        <v>5</v>
      </c>
      <c r="L19" s="19">
        <v>10</v>
      </c>
      <c r="M19" s="19" t="s">
        <v>9</v>
      </c>
      <c r="N19" s="19">
        <v>5</v>
      </c>
      <c r="O19" s="19"/>
      <c r="P19" s="19"/>
      <c r="Q19" s="19"/>
      <c r="R19" s="19"/>
      <c r="S19" s="19"/>
      <c r="T19" s="19"/>
      <c r="U19" s="19"/>
      <c r="V19" s="19"/>
    </row>
    <row r="20" spans="1:22" x14ac:dyDescent="0.2">
      <c r="A20" s="21" t="s">
        <v>24</v>
      </c>
      <c r="B20" s="11">
        <f t="shared" si="3"/>
        <v>300</v>
      </c>
      <c r="C20" s="11">
        <f t="shared" si="4"/>
        <v>150</v>
      </c>
      <c r="D20" s="11">
        <f t="shared" si="4"/>
        <v>150</v>
      </c>
      <c r="E20" s="5">
        <v>4</v>
      </c>
      <c r="F20" s="23"/>
      <c r="G20" s="19"/>
      <c r="H20" s="19"/>
      <c r="I20" s="19"/>
      <c r="J20" s="19"/>
      <c r="K20" s="19"/>
      <c r="L20" s="19"/>
      <c r="M20" s="19"/>
      <c r="N20" s="19"/>
      <c r="O20" s="19">
        <v>10</v>
      </c>
      <c r="P20" s="19">
        <v>10</v>
      </c>
      <c r="Q20" s="19" t="s">
        <v>9</v>
      </c>
      <c r="R20" s="19">
        <v>5</v>
      </c>
      <c r="S20" s="19"/>
      <c r="T20" s="19"/>
      <c r="U20" s="19"/>
      <c r="V20" s="19"/>
    </row>
    <row r="21" spans="1:22" x14ac:dyDescent="0.2">
      <c r="A21" s="21" t="s">
        <v>23</v>
      </c>
      <c r="B21" s="11">
        <f t="shared" si="3"/>
        <v>150</v>
      </c>
      <c r="C21" s="11">
        <f t="shared" si="4"/>
        <v>150</v>
      </c>
      <c r="D21" s="11">
        <f t="shared" si="4"/>
        <v>0</v>
      </c>
      <c r="E21" s="5">
        <f>+J21+N21+R21+V21</f>
        <v>3</v>
      </c>
      <c r="F21" s="23"/>
      <c r="G21" s="19"/>
      <c r="H21" s="19"/>
      <c r="I21" s="19"/>
      <c r="J21" s="19"/>
      <c r="K21" s="19"/>
      <c r="L21" s="19"/>
      <c r="M21" s="19"/>
      <c r="N21" s="19"/>
      <c r="O21" s="19">
        <v>10</v>
      </c>
      <c r="P21" s="19">
        <v>0</v>
      </c>
      <c r="Q21" s="19" t="s">
        <v>9</v>
      </c>
      <c r="R21" s="19">
        <v>3</v>
      </c>
      <c r="S21" s="19"/>
      <c r="T21" s="19"/>
      <c r="U21" s="19"/>
      <c r="V21" s="19"/>
    </row>
    <row r="22" spans="1:22" x14ac:dyDescent="0.2">
      <c r="A22" s="21" t="s">
        <v>22</v>
      </c>
      <c r="B22" s="11">
        <f t="shared" si="3"/>
        <v>300</v>
      </c>
      <c r="C22" s="11">
        <f t="shared" si="4"/>
        <v>150</v>
      </c>
      <c r="D22" s="11">
        <f t="shared" si="4"/>
        <v>150</v>
      </c>
      <c r="E22" s="5">
        <f>+J22+N22+R22+V22</f>
        <v>4</v>
      </c>
      <c r="F22" s="23"/>
      <c r="G22" s="19"/>
      <c r="H22" s="19"/>
      <c r="I22" s="19"/>
      <c r="J22" s="19"/>
      <c r="K22" s="19">
        <v>10</v>
      </c>
      <c r="L22" s="19">
        <v>10</v>
      </c>
      <c r="M22" s="19" t="s">
        <v>9</v>
      </c>
      <c r="N22" s="19">
        <v>4</v>
      </c>
      <c r="O22" s="19"/>
      <c r="P22" s="19"/>
      <c r="Q22" s="19"/>
      <c r="R22" s="19"/>
      <c r="S22" s="19"/>
      <c r="T22" s="19"/>
      <c r="U22" s="19"/>
      <c r="V22" s="19"/>
    </row>
    <row r="23" spans="1:22" x14ac:dyDescent="0.2">
      <c r="A23" s="21" t="s">
        <v>21</v>
      </c>
      <c r="B23" s="11">
        <f t="shared" si="3"/>
        <v>300</v>
      </c>
      <c r="C23" s="11">
        <f t="shared" si="4"/>
        <v>150</v>
      </c>
      <c r="D23" s="11">
        <f t="shared" si="4"/>
        <v>150</v>
      </c>
      <c r="E23" s="5">
        <v>4</v>
      </c>
      <c r="F23" s="23"/>
      <c r="G23" s="19"/>
      <c r="H23" s="19"/>
      <c r="I23" s="19"/>
      <c r="J23" s="19"/>
      <c r="K23" s="19"/>
      <c r="L23" s="19"/>
      <c r="M23" s="19"/>
      <c r="N23" s="19"/>
      <c r="O23" s="22"/>
      <c r="P23" s="22"/>
      <c r="Q23" s="22"/>
      <c r="R23" s="22"/>
      <c r="S23" s="19">
        <v>10</v>
      </c>
      <c r="T23" s="19">
        <v>10</v>
      </c>
      <c r="U23" s="19" t="s">
        <v>9</v>
      </c>
      <c r="V23" s="19">
        <v>4</v>
      </c>
    </row>
    <row r="24" spans="1:22" ht="15.75" x14ac:dyDescent="0.25">
      <c r="A24" s="33" t="s">
        <v>20</v>
      </c>
      <c r="B24" s="33"/>
      <c r="C24" s="33"/>
      <c r="D24" s="33"/>
      <c r="E24" s="18">
        <f>SUM(E25:E32)</f>
        <v>34</v>
      </c>
      <c r="F24" s="23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1:22" x14ac:dyDescent="0.2">
      <c r="A25" s="21" t="s">
        <v>19</v>
      </c>
      <c r="B25" s="11">
        <f t="shared" ref="B25:B32" si="5">SUM(C25:D25)</f>
        <v>150</v>
      </c>
      <c r="C25" s="11">
        <f t="shared" ref="C25:D32" si="6">(G25+K25+O25+S25)*15</f>
        <v>0</v>
      </c>
      <c r="D25" s="11">
        <f t="shared" si="6"/>
        <v>150</v>
      </c>
      <c r="E25" s="5">
        <f t="shared" ref="E25:E32" si="7">+J25+N25+R25+V25</f>
        <v>3</v>
      </c>
      <c r="F25" s="23"/>
      <c r="G25" s="19">
        <v>0</v>
      </c>
      <c r="H25" s="19">
        <v>10</v>
      </c>
      <c r="I25" s="19" t="s">
        <v>5</v>
      </c>
      <c r="J25" s="19">
        <v>3</v>
      </c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</row>
    <row r="26" spans="1:22" x14ac:dyDescent="0.2">
      <c r="A26" s="21" t="s">
        <v>18</v>
      </c>
      <c r="B26" s="11">
        <f t="shared" si="5"/>
        <v>300</v>
      </c>
      <c r="C26" s="11">
        <f t="shared" si="6"/>
        <v>0</v>
      </c>
      <c r="D26" s="11">
        <f t="shared" si="6"/>
        <v>300</v>
      </c>
      <c r="E26" s="5">
        <f t="shared" si="7"/>
        <v>5</v>
      </c>
      <c r="F26" s="23"/>
      <c r="G26" s="19"/>
      <c r="H26" s="19"/>
      <c r="I26" s="19"/>
      <c r="J26" s="19"/>
      <c r="K26" s="19">
        <v>0</v>
      </c>
      <c r="L26" s="19">
        <v>20</v>
      </c>
      <c r="M26" s="19" t="s">
        <v>5</v>
      </c>
      <c r="N26" s="19">
        <v>5</v>
      </c>
      <c r="O26" s="19"/>
      <c r="P26" s="19"/>
      <c r="Q26" s="19"/>
      <c r="R26" s="19"/>
      <c r="S26" s="19"/>
      <c r="T26" s="19"/>
      <c r="U26" s="19"/>
      <c r="V26" s="19"/>
    </row>
    <row r="27" spans="1:22" x14ac:dyDescent="0.2">
      <c r="A27" s="21" t="s">
        <v>17</v>
      </c>
      <c r="B27" s="11">
        <f t="shared" si="5"/>
        <v>300</v>
      </c>
      <c r="C27" s="11">
        <f t="shared" si="6"/>
        <v>150</v>
      </c>
      <c r="D27" s="11">
        <f t="shared" si="6"/>
        <v>150</v>
      </c>
      <c r="E27" s="5">
        <f t="shared" si="7"/>
        <v>5</v>
      </c>
      <c r="F27" s="23"/>
      <c r="G27" s="19"/>
      <c r="H27" s="19"/>
      <c r="I27" s="19"/>
      <c r="J27" s="19"/>
      <c r="K27" s="19"/>
      <c r="L27" s="19"/>
      <c r="M27" s="19"/>
      <c r="N27" s="19"/>
      <c r="O27" s="19">
        <v>10</v>
      </c>
      <c r="P27" s="19">
        <v>10</v>
      </c>
      <c r="Q27" s="19" t="s">
        <v>5</v>
      </c>
      <c r="R27" s="19">
        <v>5</v>
      </c>
      <c r="S27" s="19"/>
      <c r="T27" s="19"/>
      <c r="U27" s="19"/>
      <c r="V27" s="19"/>
    </row>
    <row r="28" spans="1:22" x14ac:dyDescent="0.2">
      <c r="A28" s="21" t="s">
        <v>16</v>
      </c>
      <c r="B28" s="11">
        <f t="shared" si="5"/>
        <v>300</v>
      </c>
      <c r="C28" s="11">
        <f t="shared" si="6"/>
        <v>150</v>
      </c>
      <c r="D28" s="11">
        <f t="shared" si="6"/>
        <v>150</v>
      </c>
      <c r="E28" s="5">
        <f t="shared" si="7"/>
        <v>5</v>
      </c>
      <c r="F28" s="23"/>
      <c r="G28" s="19"/>
      <c r="H28" s="19"/>
      <c r="I28" s="19"/>
      <c r="J28" s="19"/>
      <c r="K28" s="19"/>
      <c r="L28" s="19"/>
      <c r="M28" s="19"/>
      <c r="N28" s="19"/>
      <c r="O28" s="19">
        <v>10</v>
      </c>
      <c r="P28" s="19">
        <v>10</v>
      </c>
      <c r="Q28" s="19" t="s">
        <v>9</v>
      </c>
      <c r="R28" s="19">
        <v>5</v>
      </c>
      <c r="S28" s="19"/>
      <c r="T28" s="19"/>
      <c r="U28" s="19"/>
      <c r="V28" s="19"/>
    </row>
    <row r="29" spans="1:22" x14ac:dyDescent="0.2">
      <c r="A29" s="21" t="s">
        <v>15</v>
      </c>
      <c r="B29" s="11">
        <f t="shared" si="5"/>
        <v>150</v>
      </c>
      <c r="C29" s="11">
        <f t="shared" si="6"/>
        <v>150</v>
      </c>
      <c r="D29" s="11">
        <f t="shared" si="6"/>
        <v>0</v>
      </c>
      <c r="E29" s="5">
        <f t="shared" si="7"/>
        <v>3</v>
      </c>
      <c r="F29" s="20"/>
      <c r="G29" s="19"/>
      <c r="H29" s="19"/>
      <c r="I29" s="19"/>
      <c r="J29" s="19"/>
      <c r="K29" s="19"/>
      <c r="L29" s="19"/>
      <c r="M29" s="19"/>
      <c r="N29" s="19"/>
      <c r="O29" s="19">
        <v>10</v>
      </c>
      <c r="P29" s="19">
        <v>0</v>
      </c>
      <c r="Q29" s="19" t="s">
        <v>9</v>
      </c>
      <c r="R29" s="19">
        <v>3</v>
      </c>
      <c r="S29" s="19"/>
      <c r="T29" s="19"/>
      <c r="U29" s="19"/>
      <c r="V29" s="19"/>
    </row>
    <row r="30" spans="1:22" x14ac:dyDescent="0.2">
      <c r="A30" s="21" t="s">
        <v>14</v>
      </c>
      <c r="B30" s="11">
        <f t="shared" si="5"/>
        <v>300</v>
      </c>
      <c r="C30" s="11">
        <f t="shared" si="6"/>
        <v>150</v>
      </c>
      <c r="D30" s="11">
        <f t="shared" si="6"/>
        <v>150</v>
      </c>
      <c r="E30" s="5">
        <f t="shared" si="7"/>
        <v>5</v>
      </c>
      <c r="F30" s="23"/>
      <c r="G30" s="19"/>
      <c r="H30" s="19"/>
      <c r="I30" s="19"/>
      <c r="J30" s="19"/>
      <c r="K30" s="19"/>
      <c r="L30" s="19"/>
      <c r="M30" s="19"/>
      <c r="N30" s="19"/>
      <c r="O30" s="22"/>
      <c r="P30" s="22"/>
      <c r="Q30" s="22"/>
      <c r="R30" s="22"/>
      <c r="S30" s="19">
        <v>10</v>
      </c>
      <c r="T30" s="19">
        <v>10</v>
      </c>
      <c r="U30" s="19" t="s">
        <v>9</v>
      </c>
      <c r="V30" s="19">
        <v>5</v>
      </c>
    </row>
    <row r="31" spans="1:22" x14ac:dyDescent="0.2">
      <c r="A31" s="21" t="s">
        <v>13</v>
      </c>
      <c r="B31" s="11">
        <f t="shared" si="5"/>
        <v>300</v>
      </c>
      <c r="C31" s="11">
        <f t="shared" si="6"/>
        <v>300</v>
      </c>
      <c r="D31" s="11">
        <f t="shared" si="6"/>
        <v>0</v>
      </c>
      <c r="E31" s="5">
        <f t="shared" si="7"/>
        <v>5</v>
      </c>
      <c r="F31" s="20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>
        <v>20</v>
      </c>
      <c r="T31" s="19">
        <v>0</v>
      </c>
      <c r="U31" s="19" t="s">
        <v>9</v>
      </c>
      <c r="V31" s="19">
        <v>5</v>
      </c>
    </row>
    <row r="32" spans="1:22" x14ac:dyDescent="0.2">
      <c r="A32" s="21" t="s">
        <v>12</v>
      </c>
      <c r="B32" s="11">
        <f t="shared" si="5"/>
        <v>150</v>
      </c>
      <c r="C32" s="11">
        <f t="shared" si="6"/>
        <v>150</v>
      </c>
      <c r="D32" s="11">
        <f t="shared" si="6"/>
        <v>0</v>
      </c>
      <c r="E32" s="5">
        <f t="shared" si="7"/>
        <v>3</v>
      </c>
      <c r="F32" s="20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>
        <v>10</v>
      </c>
      <c r="T32" s="19">
        <v>0</v>
      </c>
      <c r="U32" s="19" t="s">
        <v>9</v>
      </c>
      <c r="V32" s="19">
        <v>3</v>
      </c>
    </row>
    <row r="33" spans="1:22" ht="13.5" customHeight="1" x14ac:dyDescent="0.2">
      <c r="A33" s="9" t="s">
        <v>4</v>
      </c>
      <c r="B33" s="5">
        <f>SUM(B8:B32)</f>
        <v>6000</v>
      </c>
      <c r="C33" s="5">
        <f>SUM(C8:C32)</f>
        <v>3075</v>
      </c>
      <c r="D33" s="5">
        <f>SUM(D8:D32)</f>
        <v>2925</v>
      </c>
      <c r="E33" s="5">
        <f>+E7+E16+E24</f>
        <v>99</v>
      </c>
      <c r="F33" s="11"/>
      <c r="G33" s="5">
        <f t="shared" ref="G33:V33" si="8">SUM(G8:G32)</f>
        <v>50</v>
      </c>
      <c r="H33" s="5">
        <f t="shared" si="8"/>
        <v>70</v>
      </c>
      <c r="I33" s="5">
        <f t="shared" si="8"/>
        <v>0</v>
      </c>
      <c r="J33" s="18">
        <f t="shared" si="8"/>
        <v>31</v>
      </c>
      <c r="K33" s="5">
        <f t="shared" si="8"/>
        <v>45</v>
      </c>
      <c r="L33" s="5">
        <f t="shared" si="8"/>
        <v>70</v>
      </c>
      <c r="M33" s="5">
        <f t="shared" si="8"/>
        <v>0</v>
      </c>
      <c r="N33" s="18">
        <f t="shared" si="8"/>
        <v>29</v>
      </c>
      <c r="O33" s="5">
        <f t="shared" si="8"/>
        <v>50</v>
      </c>
      <c r="P33" s="5">
        <f t="shared" si="8"/>
        <v>30</v>
      </c>
      <c r="Q33" s="5">
        <f t="shared" si="8"/>
        <v>0</v>
      </c>
      <c r="R33" s="18">
        <f t="shared" si="8"/>
        <v>21</v>
      </c>
      <c r="S33" s="5">
        <f t="shared" si="8"/>
        <v>60</v>
      </c>
      <c r="T33" s="5">
        <f t="shared" si="8"/>
        <v>25</v>
      </c>
      <c r="U33" s="5">
        <f t="shared" si="8"/>
        <v>0</v>
      </c>
      <c r="V33" s="18">
        <f t="shared" si="8"/>
        <v>21</v>
      </c>
    </row>
    <row r="34" spans="1:22" x14ac:dyDescent="0.2">
      <c r="A34" s="34"/>
      <c r="B34" s="34"/>
      <c r="C34" s="34"/>
      <c r="D34" s="34"/>
      <c r="E34" s="16"/>
      <c r="F34" s="17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</row>
    <row r="35" spans="1:22" x14ac:dyDescent="0.2">
      <c r="A35" s="14" t="s">
        <v>11</v>
      </c>
      <c r="B35" s="13">
        <f>C35+D35</f>
        <v>150</v>
      </c>
      <c r="C35" s="12">
        <f t="shared" ref="C35:D39" si="9">(G35+K35+O35+S35)*15</f>
        <v>150</v>
      </c>
      <c r="D35" s="11">
        <f t="shared" si="9"/>
        <v>0</v>
      </c>
      <c r="E35" s="5">
        <f>+J35+N35+R35+V35</f>
        <v>3</v>
      </c>
      <c r="F35" s="11"/>
      <c r="G35" s="15"/>
      <c r="H35" s="15"/>
      <c r="I35" s="15"/>
      <c r="J35" s="15"/>
      <c r="K35" s="15"/>
      <c r="L35" s="15"/>
      <c r="M35" s="15"/>
      <c r="N35" s="15"/>
      <c r="O35" s="15">
        <v>10</v>
      </c>
      <c r="P35" s="15">
        <v>0</v>
      </c>
      <c r="Q35" s="15" t="s">
        <v>9</v>
      </c>
      <c r="R35" s="15">
        <v>3</v>
      </c>
      <c r="S35" s="15"/>
      <c r="T35" s="15"/>
      <c r="U35" s="15"/>
      <c r="V35" s="15"/>
    </row>
    <row r="36" spans="1:22" x14ac:dyDescent="0.2">
      <c r="A36" s="14" t="s">
        <v>10</v>
      </c>
      <c r="B36" s="13">
        <f>C36+D36</f>
        <v>150</v>
      </c>
      <c r="C36" s="12">
        <f t="shared" si="9"/>
        <v>150</v>
      </c>
      <c r="D36" s="11">
        <f t="shared" si="9"/>
        <v>0</v>
      </c>
      <c r="E36" s="5">
        <f>+J36+N36+R36+V36</f>
        <v>3</v>
      </c>
      <c r="F36" s="11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>
        <v>10</v>
      </c>
      <c r="T36" s="15">
        <v>0</v>
      </c>
      <c r="U36" s="15" t="s">
        <v>9</v>
      </c>
      <c r="V36" s="15">
        <v>3</v>
      </c>
    </row>
    <row r="37" spans="1:22" x14ac:dyDescent="0.2">
      <c r="A37" s="14" t="s">
        <v>8</v>
      </c>
      <c r="B37" s="13">
        <f>C37+D37</f>
        <v>30</v>
      </c>
      <c r="C37" s="12">
        <f t="shared" si="9"/>
        <v>0</v>
      </c>
      <c r="D37" s="11">
        <f t="shared" si="9"/>
        <v>30</v>
      </c>
      <c r="E37" s="5">
        <f>+J37+N37+R37+V37</f>
        <v>3</v>
      </c>
      <c r="F37" s="11"/>
      <c r="G37" s="15"/>
      <c r="H37" s="15"/>
      <c r="I37" s="15"/>
      <c r="J37" s="15"/>
      <c r="K37" s="15">
        <v>0</v>
      </c>
      <c r="L37" s="15">
        <v>2</v>
      </c>
      <c r="M37" s="15" t="s">
        <v>5</v>
      </c>
      <c r="N37" s="15">
        <v>3</v>
      </c>
      <c r="O37" s="15"/>
      <c r="P37" s="15"/>
      <c r="Q37" s="15"/>
      <c r="R37" s="15"/>
      <c r="S37" s="15"/>
      <c r="T37" s="15"/>
      <c r="U37" s="15"/>
      <c r="V37" s="15"/>
    </row>
    <row r="38" spans="1:22" x14ac:dyDescent="0.2">
      <c r="A38" s="14" t="s">
        <v>7</v>
      </c>
      <c r="B38" s="13">
        <f>C38+D38</f>
        <v>150</v>
      </c>
      <c r="C38" s="12">
        <f t="shared" si="9"/>
        <v>0</v>
      </c>
      <c r="D38" s="11">
        <f t="shared" si="9"/>
        <v>150</v>
      </c>
      <c r="E38" s="5">
        <f>+J38+N38+R38+V38</f>
        <v>5</v>
      </c>
      <c r="F38" s="11"/>
      <c r="G38" s="15"/>
      <c r="H38" s="15"/>
      <c r="I38" s="15"/>
      <c r="J38" s="15"/>
      <c r="K38" s="15"/>
      <c r="L38" s="15"/>
      <c r="M38" s="15"/>
      <c r="N38" s="15"/>
      <c r="O38" s="15">
        <v>0</v>
      </c>
      <c r="P38" s="15">
        <v>10</v>
      </c>
      <c r="Q38" s="15" t="s">
        <v>5</v>
      </c>
      <c r="R38" s="15">
        <v>5</v>
      </c>
      <c r="S38" s="15"/>
      <c r="T38" s="15"/>
      <c r="U38" s="15"/>
      <c r="V38" s="15"/>
    </row>
    <row r="39" spans="1:22" x14ac:dyDescent="0.2">
      <c r="A39" s="14" t="s">
        <v>6</v>
      </c>
      <c r="B39" s="13">
        <f>C39+D39</f>
        <v>450</v>
      </c>
      <c r="C39" s="12">
        <f t="shared" si="9"/>
        <v>0</v>
      </c>
      <c r="D39" s="11">
        <f t="shared" si="9"/>
        <v>450</v>
      </c>
      <c r="E39" s="5">
        <f>+J39+N39+R39+V39</f>
        <v>7</v>
      </c>
      <c r="F39" s="11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>
        <v>0</v>
      </c>
      <c r="T39" s="10">
        <v>30</v>
      </c>
      <c r="U39" s="10" t="s">
        <v>5</v>
      </c>
      <c r="V39" s="10">
        <v>7</v>
      </c>
    </row>
    <row r="40" spans="1:22" ht="13.5" x14ac:dyDescent="0.2">
      <c r="A40" s="9" t="s">
        <v>4</v>
      </c>
      <c r="B40" s="5">
        <f>SUM(B35:B39)</f>
        <v>930</v>
      </c>
      <c r="C40" s="5">
        <f>SUM(C35:C39)</f>
        <v>300</v>
      </c>
      <c r="D40" s="5">
        <f>SUM(D35:D39)</f>
        <v>630</v>
      </c>
      <c r="E40" s="5">
        <f>SUM(E35:E39)</f>
        <v>21</v>
      </c>
      <c r="F40" s="8"/>
      <c r="G40" s="7">
        <f t="shared" ref="G40:V40" si="10">SUM(G35:G39)+G33</f>
        <v>50</v>
      </c>
      <c r="H40" s="7">
        <f t="shared" si="10"/>
        <v>70</v>
      </c>
      <c r="I40" s="7">
        <f t="shared" si="10"/>
        <v>0</v>
      </c>
      <c r="J40" s="6">
        <f t="shared" si="10"/>
        <v>31</v>
      </c>
      <c r="K40" s="7">
        <f t="shared" si="10"/>
        <v>45</v>
      </c>
      <c r="L40" s="7">
        <f t="shared" si="10"/>
        <v>72</v>
      </c>
      <c r="M40" s="7">
        <f t="shared" si="10"/>
        <v>0</v>
      </c>
      <c r="N40" s="6">
        <f t="shared" si="10"/>
        <v>32</v>
      </c>
      <c r="O40" s="7">
        <f t="shared" si="10"/>
        <v>60</v>
      </c>
      <c r="P40" s="7">
        <f t="shared" si="10"/>
        <v>40</v>
      </c>
      <c r="Q40" s="7">
        <f t="shared" si="10"/>
        <v>0</v>
      </c>
      <c r="R40" s="6">
        <f t="shared" si="10"/>
        <v>29</v>
      </c>
      <c r="S40" s="7">
        <f t="shared" si="10"/>
        <v>70</v>
      </c>
      <c r="T40" s="7">
        <f t="shared" si="10"/>
        <v>55</v>
      </c>
      <c r="U40" s="7">
        <f t="shared" si="10"/>
        <v>0</v>
      </c>
      <c r="V40" s="6">
        <f t="shared" si="10"/>
        <v>31</v>
      </c>
    </row>
    <row r="41" spans="1:22" x14ac:dyDescent="0.2">
      <c r="B41" s="5">
        <f>+B33+B40</f>
        <v>6930</v>
      </c>
      <c r="C41" s="5">
        <f>+C33+C40</f>
        <v>3375</v>
      </c>
      <c r="D41" s="5">
        <f>+D33+D40</f>
        <v>3555</v>
      </c>
      <c r="E41" s="5">
        <f>+E33+E40</f>
        <v>120</v>
      </c>
    </row>
    <row r="42" spans="1:22" x14ac:dyDescent="0.2">
      <c r="E42" s="3"/>
    </row>
    <row r="43" spans="1:22" x14ac:dyDescent="0.2">
      <c r="B43" s="4">
        <f>SUM(C43:D43)</f>
        <v>1</v>
      </c>
      <c r="C43" s="4">
        <f>+C41/B41</f>
        <v>0.48701298701298701</v>
      </c>
      <c r="D43" s="4">
        <f>+D41/B41</f>
        <v>0.51298701298701299</v>
      </c>
      <c r="E43" s="3"/>
    </row>
    <row r="44" spans="1:22" x14ac:dyDescent="0.2">
      <c r="E44" s="3"/>
    </row>
    <row r="45" spans="1:22" x14ac:dyDescent="0.2">
      <c r="B45" s="2" t="s">
        <v>3</v>
      </c>
    </row>
    <row r="46" spans="1:22" x14ac:dyDescent="0.2">
      <c r="B46" s="1" t="s">
        <v>2</v>
      </c>
    </row>
    <row r="47" spans="1:22" x14ac:dyDescent="0.2">
      <c r="B47" s="1" t="s">
        <v>1</v>
      </c>
    </row>
    <row r="48" spans="1:22" x14ac:dyDescent="0.2">
      <c r="B48" s="1" t="s">
        <v>0</v>
      </c>
    </row>
  </sheetData>
  <mergeCells count="22">
    <mergeCell ref="A7:D7"/>
    <mergeCell ref="A16:D16"/>
    <mergeCell ref="A24:D24"/>
    <mergeCell ref="A34:D34"/>
    <mergeCell ref="B3:B6"/>
    <mergeCell ref="C3:C6"/>
    <mergeCell ref="D3:D6"/>
    <mergeCell ref="A1:A6"/>
    <mergeCell ref="B1:E2"/>
    <mergeCell ref="E3:E6"/>
    <mergeCell ref="G3:N3"/>
    <mergeCell ref="O3:V3"/>
    <mergeCell ref="O4:R4"/>
    <mergeCell ref="S4:V4"/>
    <mergeCell ref="G5:J5"/>
    <mergeCell ref="K5:N5"/>
    <mergeCell ref="G4:J4"/>
    <mergeCell ref="K4:N4"/>
    <mergeCell ref="F1:F6"/>
    <mergeCell ref="G1:V2"/>
    <mergeCell ref="O5:R5"/>
    <mergeCell ref="S5:V5"/>
  </mergeCells>
  <printOptions horizontalCentered="1"/>
  <pageMargins left="0.31496062992125984" right="0.23622047244094491" top="1.1023622047244095" bottom="0.31496062992125984" header="0.51181102362204722" footer="0.19685039370078741"/>
  <pageSetup paperSize="9" scale="66" orientation="portrait" verticalDpi="200" r:id="rId1"/>
  <headerFooter alignWithMargins="0">
    <oddHeader>&amp;LDE GTK&amp;C&amp;"Arial,Félkövér"&amp;14MBA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MBA</vt:lpstr>
      <vt:lpstr>MBA!Nyomtatási_cím</vt:lpstr>
      <vt:lpstr>MBA!Nyomtatási_terület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Kovács Szabolcs</dc:creator>
  <cp:lastModifiedBy>Kovács Szabolcs</cp:lastModifiedBy>
  <dcterms:created xsi:type="dcterms:W3CDTF">2021-06-07T11:32:35Z</dcterms:created>
  <dcterms:modified xsi:type="dcterms:W3CDTF">2022-04-08T09:27:32Z</dcterms:modified>
</cp:coreProperties>
</file>